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39" activeTab="0"/>
  </bookViews>
  <sheets>
    <sheet name="евроокна" sheetId="1" r:id="rId1"/>
  </sheets>
  <definedNames>
    <definedName name="_xlnm.Print_Area" localSheetId="0">'евроокна'!$A$1:$J$47</definedName>
  </definedNames>
  <calcPr fullCalcOnLoad="1"/>
</workbook>
</file>

<file path=xl/sharedStrings.xml><?xml version="1.0" encoding="utf-8"?>
<sst xmlns="http://schemas.openxmlformats.org/spreadsheetml/2006/main" count="58" uniqueCount="51">
  <si>
    <t>Кол-во</t>
  </si>
  <si>
    <t xml:space="preserve">Наименование </t>
  </si>
  <si>
    <t>Изделие</t>
  </si>
  <si>
    <t>№ п/п</t>
  </si>
  <si>
    <t>Ширина, мм</t>
  </si>
  <si>
    <t>Высота, мм</t>
  </si>
  <si>
    <t>Сумма, руб.</t>
  </si>
  <si>
    <t>Стоимость доставки (руб.):</t>
  </si>
  <si>
    <t>Монтаж (без гидро-пароизоляции)</t>
  </si>
  <si>
    <t>Цена</t>
  </si>
  <si>
    <t>Стоимость гидро-пароизоляции монтажного шва (руб.):</t>
  </si>
  <si>
    <t>Скидка на стоимость изделий (руб.):</t>
  </si>
  <si>
    <t>м.кв.</t>
  </si>
  <si>
    <t>м.пог.</t>
  </si>
  <si>
    <t>кол-во</t>
  </si>
  <si>
    <t>итого</t>
  </si>
  <si>
    <t>у.е.</t>
  </si>
  <si>
    <t>изд.</t>
  </si>
  <si>
    <t>монт.</t>
  </si>
  <si>
    <t>оконный блок №1</t>
  </si>
  <si>
    <t>ст. метра кв.</t>
  </si>
  <si>
    <t>Примечание:</t>
  </si>
  <si>
    <t xml:space="preserve">Необходимое авансирование </t>
  </si>
  <si>
    <t xml:space="preserve">Срок изготовления </t>
  </si>
  <si>
    <t>Итого*:</t>
  </si>
  <si>
    <t>*Стоимость базовой комплектации указанной в примечании.</t>
  </si>
  <si>
    <t>предложение действительно в течении 5-ти дней</t>
  </si>
  <si>
    <t>Россия, 194044, Санкт-Петербург, Большой Сампсониевский пр., д. 28, Завод «Мезон»</t>
  </si>
  <si>
    <t>т/ф.(812) 542-73-27, 292-13-31, 292-13-59 ( www.veranda.su; www.baltika.su)</t>
  </si>
  <si>
    <t>штук</t>
  </si>
  <si>
    <t>всего листов</t>
  </si>
  <si>
    <t>Лист №</t>
  </si>
  <si>
    <t>м.п.монт.шва</t>
  </si>
  <si>
    <t>3.     Сечение бруса: 78х80 мм (коробка), 94х80 мм (створка);</t>
  </si>
  <si>
    <t>4.     Стеклопакет двухкамерный: 4x14x4x24x4=50 мм (створка),  4x14x4x16x4=42 мм (рама);</t>
  </si>
  <si>
    <t>5.     Фурнитура ROTO NT (Германия) , микропроветр., блокиратор ошиб.  открывания, ручка "коричневая";</t>
  </si>
  <si>
    <t>6.     Уплотнитель Schlegel (Германия),  2 контура, цвет коричневый /белый;</t>
  </si>
  <si>
    <t>7.     Уплотнение между стеклом и деревом – VORLEGEBAND.</t>
  </si>
  <si>
    <t>Cтоимость заказа (руб.):</t>
  </si>
  <si>
    <t>1.     Материал профиля  - клееный брус  3 категории (сращенный) сосны радиального распила влажностью 12%;</t>
  </si>
  <si>
    <t xml:space="preserve"> ОКОННЫЕ И ДВЕРНЫЕ БЛОКИ (ЕВРО Конструкция), выполненные в сборе  в состав которых входит:</t>
  </si>
  <si>
    <t xml:space="preserve">Объект: </t>
  </si>
  <si>
    <t xml:space="preserve">Заказчик: </t>
  </si>
  <si>
    <t xml:space="preserve">06 января 2010 г. </t>
  </si>
  <si>
    <t>оконный блок №2</t>
  </si>
  <si>
    <t>оконный блок №3</t>
  </si>
  <si>
    <t>2.     Отделка профиля изнутри и снаружи (покрытие с пропиткой) -  продукты Sikkens (Германия) ПРОЗРАЧНЫЙ ЛАК;</t>
  </si>
  <si>
    <t>Исполнитель: Сластихина Елена 8-911-28-999-00</t>
  </si>
  <si>
    <t>ООО "СтройБазис"</t>
  </si>
  <si>
    <t>Коммерческое предложение   № 6</t>
  </si>
  <si>
    <t>18 раб. дней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</si>
</sst>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00"/>
    <numFmt numFmtId="169" formatCode="0.0"/>
    <numFmt numFmtId="170" formatCode="0.00000"/>
    <numFmt numFmtId="171" formatCode="0.0000"/>
    <numFmt numFmtId="172" formatCode="#,##0.00&quot;р.&quot;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3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0" xfId="2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2" fontId="0" fillId="0" borderId="18" xfId="20" applyNumberFormat="1" applyFont="1" applyBorder="1" applyAlignment="1">
      <alignment horizontal="center"/>
    </xf>
    <xf numFmtId="2" fontId="0" fillId="0" borderId="2" xfId="20" applyNumberFormat="1" applyFont="1" applyBorder="1" applyAlignment="1">
      <alignment horizontal="center"/>
    </xf>
    <xf numFmtId="2" fontId="0" fillId="0" borderId="3" xfId="20" applyNumberFormat="1" applyFont="1" applyBorder="1" applyAlignment="1">
      <alignment horizontal="center"/>
    </xf>
    <xf numFmtId="2" fontId="0" fillId="0" borderId="1" xfId="20" applyNumberFormat="1" applyFont="1" applyBorder="1" applyAlignment="1">
      <alignment horizontal="center"/>
    </xf>
    <xf numFmtId="1" fontId="11" fillId="2" borderId="12" xfId="0" applyNumberFormat="1" applyFont="1" applyFill="1" applyBorder="1" applyAlignment="1">
      <alignment/>
    </xf>
    <xf numFmtId="1" fontId="11" fillId="2" borderId="19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22" xfId="0" applyFont="1" applyBorder="1" applyAlignment="1">
      <alignment vertical="center"/>
    </xf>
    <xf numFmtId="0" fontId="0" fillId="0" borderId="24" xfId="0" applyFont="1" applyBorder="1" applyAlignment="1">
      <alignment/>
    </xf>
    <xf numFmtId="1" fontId="1" fillId="0" borderId="2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" fontId="0" fillId="0" borderId="28" xfId="20" applyNumberFormat="1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2" borderId="25" xfId="0" applyNumberFormat="1" applyFont="1" applyFill="1" applyBorder="1" applyAlignment="1">
      <alignment horizontal="right"/>
    </xf>
    <xf numFmtId="1" fontId="0" fillId="2" borderId="12" xfId="0" applyNumberFormat="1" applyFont="1" applyFill="1" applyBorder="1" applyAlignment="1">
      <alignment horizontal="right"/>
    </xf>
    <xf numFmtId="1" fontId="0" fillId="2" borderId="19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1" fontId="0" fillId="2" borderId="30" xfId="0" applyNumberFormat="1" applyFont="1" applyFill="1" applyBorder="1" applyAlignment="1">
      <alignment horizontal="right"/>
    </xf>
    <xf numFmtId="1" fontId="0" fillId="2" borderId="31" xfId="0" applyNumberFormat="1" applyFont="1" applyFill="1" applyBorder="1" applyAlignment="1">
      <alignment horizontal="right"/>
    </xf>
    <xf numFmtId="1" fontId="0" fillId="2" borderId="32" xfId="0" applyNumberFormat="1" applyFont="1" applyFill="1" applyBorder="1" applyAlignment="1">
      <alignment horizontal="right"/>
    </xf>
    <xf numFmtId="1" fontId="0" fillId="0" borderId="3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7" fillId="0" borderId="2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6">
      <selection activeCell="J47" sqref="A1:J47"/>
    </sheetView>
  </sheetViews>
  <sheetFormatPr defaultColWidth="9.00390625" defaultRowHeight="12.75"/>
  <cols>
    <col min="1" max="1" width="4.25390625" style="13" customWidth="1"/>
    <col min="2" max="2" width="19.875" style="13" customWidth="1"/>
    <col min="3" max="6" width="7.75390625" style="13" customWidth="1"/>
    <col min="7" max="7" width="10.75390625" style="13" customWidth="1"/>
    <col min="8" max="9" width="7.75390625" style="13" customWidth="1"/>
    <col min="10" max="10" width="10.75390625" style="13" customWidth="1"/>
    <col min="11" max="16384" width="9.125" style="13" customWidth="1"/>
  </cols>
  <sheetData>
    <row r="1" spans="1:10" ht="12.75">
      <c r="A1" s="32"/>
      <c r="B1" s="33"/>
      <c r="C1" s="33"/>
      <c r="D1" s="33"/>
      <c r="E1" s="33"/>
      <c r="F1" s="33"/>
      <c r="G1" s="33"/>
      <c r="H1" s="33"/>
      <c r="I1" s="59" t="s">
        <v>31</v>
      </c>
      <c r="J1" s="77">
        <v>1</v>
      </c>
    </row>
    <row r="2" spans="1:10" s="10" customFormat="1" ht="12.75">
      <c r="A2" s="34"/>
      <c r="B2" s="35"/>
      <c r="C2" s="35"/>
      <c r="D2" s="35"/>
      <c r="E2" s="35"/>
      <c r="F2" s="35"/>
      <c r="G2" s="35"/>
      <c r="H2" s="35"/>
      <c r="I2" s="35"/>
      <c r="J2" s="36"/>
    </row>
    <row r="3" spans="1:10" s="10" customFormat="1" ht="12.75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 s="10" customFormat="1" ht="12.75">
      <c r="A4" s="34"/>
      <c r="B4" s="35"/>
      <c r="C4" s="35"/>
      <c r="D4" s="35"/>
      <c r="E4" s="35"/>
      <c r="F4" s="35"/>
      <c r="G4" s="35"/>
      <c r="H4" s="35"/>
      <c r="I4" s="35"/>
      <c r="J4" s="36"/>
    </row>
    <row r="5" spans="1:10" s="10" customFormat="1" ht="12.75">
      <c r="A5" s="34"/>
      <c r="B5" s="35"/>
      <c r="C5" s="35"/>
      <c r="D5" s="35"/>
      <c r="E5" s="35"/>
      <c r="F5" s="35"/>
      <c r="G5" s="35"/>
      <c r="H5" s="35"/>
      <c r="I5" s="35"/>
      <c r="J5" s="36"/>
    </row>
    <row r="6" spans="1:10" s="10" customFormat="1" ht="12.7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6"/>
    </row>
    <row r="7" spans="1:10" s="12" customFormat="1" ht="15">
      <c r="A7" s="37" t="s">
        <v>27</v>
      </c>
      <c r="B7" s="35"/>
      <c r="C7" s="38"/>
      <c r="D7" s="35"/>
      <c r="E7" s="35"/>
      <c r="F7" s="35"/>
      <c r="G7" s="35"/>
      <c r="H7" s="35"/>
      <c r="I7" s="40"/>
      <c r="J7" s="41"/>
    </row>
    <row r="8" spans="1:10" ht="15.75">
      <c r="A8" s="37" t="s">
        <v>28</v>
      </c>
      <c r="B8" s="35"/>
      <c r="C8" s="35"/>
      <c r="D8" s="35"/>
      <c r="E8" s="35"/>
      <c r="F8" s="35"/>
      <c r="G8" s="42"/>
      <c r="H8" s="35"/>
      <c r="I8" s="35"/>
      <c r="J8" s="43"/>
    </row>
    <row r="9" spans="1:10" ht="12.75">
      <c r="A9" s="44"/>
      <c r="B9" s="39"/>
      <c r="C9" s="39"/>
      <c r="D9" s="39"/>
      <c r="E9" s="39"/>
      <c r="F9" s="39"/>
      <c r="G9" s="39"/>
      <c r="H9" s="39"/>
      <c r="I9" s="39"/>
      <c r="J9" s="43"/>
    </row>
    <row r="10" spans="1:10" ht="15.75">
      <c r="A10" s="45" t="s">
        <v>43</v>
      </c>
      <c r="B10" s="39"/>
      <c r="C10" s="39"/>
      <c r="D10" s="39"/>
      <c r="E10" s="39"/>
      <c r="F10" s="39"/>
      <c r="G10" s="39"/>
      <c r="H10" s="39"/>
      <c r="I10" s="39"/>
      <c r="J10" s="43"/>
    </row>
    <row r="11" spans="1:10" ht="15.75">
      <c r="A11" s="55" t="s">
        <v>49</v>
      </c>
      <c r="B11" s="39"/>
      <c r="C11" s="39"/>
      <c r="D11" s="39"/>
      <c r="E11" s="39"/>
      <c r="F11" s="39"/>
      <c r="G11" s="39"/>
      <c r="H11" s="39"/>
      <c r="I11" s="39"/>
      <c r="J11" s="43"/>
    </row>
    <row r="12" spans="1:10" ht="15.75">
      <c r="A12" s="45"/>
      <c r="B12" s="39"/>
      <c r="C12" s="39"/>
      <c r="D12" s="39"/>
      <c r="E12" s="39"/>
      <c r="F12" s="39"/>
      <c r="G12" s="39"/>
      <c r="H12" s="39"/>
      <c r="I12" s="39"/>
      <c r="J12" s="43"/>
    </row>
    <row r="13" spans="1:10" ht="12.75">
      <c r="A13" s="44" t="s">
        <v>42</v>
      </c>
      <c r="B13" s="39"/>
      <c r="C13" s="39"/>
      <c r="D13" s="39"/>
      <c r="E13" s="39"/>
      <c r="F13" s="39"/>
      <c r="G13" s="39"/>
      <c r="H13" s="39"/>
      <c r="I13" s="39"/>
      <c r="J13" s="43"/>
    </row>
    <row r="14" spans="1:10" ht="12.75">
      <c r="A14" s="44" t="s">
        <v>41</v>
      </c>
      <c r="B14" s="39"/>
      <c r="C14" s="39"/>
      <c r="D14" s="39"/>
      <c r="E14" s="39"/>
      <c r="F14" s="39"/>
      <c r="G14" s="39"/>
      <c r="H14" s="39"/>
      <c r="I14" s="39"/>
      <c r="J14" s="43"/>
    </row>
    <row r="15" spans="1:10" ht="15.75" thickBot="1">
      <c r="A15" s="44"/>
      <c r="B15" s="46"/>
      <c r="C15" s="46"/>
      <c r="D15" s="46"/>
      <c r="E15" s="46"/>
      <c r="F15" s="46"/>
      <c r="G15" s="46"/>
      <c r="H15" s="39"/>
      <c r="I15" s="39"/>
      <c r="J15" s="43"/>
    </row>
    <row r="16" spans="1:12" ht="22.5" customHeight="1" thickBot="1">
      <c r="A16" s="96" t="s">
        <v>3</v>
      </c>
      <c r="B16" s="100" t="s">
        <v>1</v>
      </c>
      <c r="C16" s="102" t="s">
        <v>4</v>
      </c>
      <c r="D16" s="104" t="s">
        <v>5</v>
      </c>
      <c r="E16" s="93" t="s">
        <v>2</v>
      </c>
      <c r="F16" s="94"/>
      <c r="G16" s="95"/>
      <c r="H16" s="96" t="s">
        <v>8</v>
      </c>
      <c r="I16" s="97"/>
      <c r="J16" s="98"/>
      <c r="K16" s="14" t="s">
        <v>17</v>
      </c>
      <c r="L16" s="14" t="s">
        <v>18</v>
      </c>
    </row>
    <row r="17" spans="1:18" ht="22.5" customHeight="1" thickBot="1">
      <c r="A17" s="99"/>
      <c r="B17" s="101"/>
      <c r="C17" s="103"/>
      <c r="D17" s="105"/>
      <c r="E17" s="1" t="s">
        <v>9</v>
      </c>
      <c r="F17" s="2" t="s">
        <v>0</v>
      </c>
      <c r="G17" s="3" t="s">
        <v>6</v>
      </c>
      <c r="H17" s="1" t="s">
        <v>9</v>
      </c>
      <c r="I17" s="2" t="s">
        <v>0</v>
      </c>
      <c r="J17" s="3" t="s">
        <v>6</v>
      </c>
      <c r="K17" s="31" t="s">
        <v>16</v>
      </c>
      <c r="L17" s="8" t="s">
        <v>16</v>
      </c>
      <c r="M17" s="7" t="s">
        <v>12</v>
      </c>
      <c r="N17" s="5" t="s">
        <v>14</v>
      </c>
      <c r="O17" s="6" t="s">
        <v>15</v>
      </c>
      <c r="P17" s="4" t="s">
        <v>13</v>
      </c>
      <c r="Q17" s="5" t="s">
        <v>14</v>
      </c>
      <c r="R17" s="6" t="s">
        <v>15</v>
      </c>
    </row>
    <row r="18" spans="1:18" ht="12.75">
      <c r="A18" s="15">
        <v>1</v>
      </c>
      <c r="B18" s="52" t="s">
        <v>19</v>
      </c>
      <c r="C18" s="81">
        <v>2650</v>
      </c>
      <c r="D18" s="89">
        <v>900</v>
      </c>
      <c r="E18" s="79">
        <f aca="true" t="shared" si="0" ref="E18:E23">K18*40</f>
        <v>26680</v>
      </c>
      <c r="F18" s="81">
        <v>4</v>
      </c>
      <c r="G18" s="16">
        <f aca="true" t="shared" si="1" ref="G18:G23">E18*F18</f>
        <v>106720</v>
      </c>
      <c r="H18" s="79">
        <f aca="true" t="shared" si="2" ref="H18:H23">L18*40</f>
        <v>0</v>
      </c>
      <c r="I18" s="81"/>
      <c r="J18" s="16">
        <f aca="true" t="shared" si="3" ref="J18:J23">H18*I18</f>
        <v>0</v>
      </c>
      <c r="K18" s="85">
        <v>667</v>
      </c>
      <c r="L18" s="87"/>
      <c r="M18" s="17">
        <f aca="true" t="shared" si="4" ref="M18:M23">C18/1000*D18/1000</f>
        <v>2.385</v>
      </c>
      <c r="N18" s="18">
        <f aca="true" t="shared" si="5" ref="N18:N23">F18</f>
        <v>4</v>
      </c>
      <c r="O18" s="19">
        <f aca="true" t="shared" si="6" ref="O18:O23">M18*N18</f>
        <v>9.54</v>
      </c>
      <c r="P18" s="20">
        <f aca="true" t="shared" si="7" ref="P18:P23">(C18+D18)*2/1000</f>
        <v>7.1</v>
      </c>
      <c r="Q18" s="18">
        <f aca="true" t="shared" si="8" ref="Q18:Q23">F18</f>
        <v>4</v>
      </c>
      <c r="R18" s="19">
        <f aca="true" t="shared" si="9" ref="R18:R23">P18*Q18</f>
        <v>28.4</v>
      </c>
    </row>
    <row r="19" spans="1:18" ht="12.75">
      <c r="A19" s="15">
        <v>2</v>
      </c>
      <c r="B19" s="52" t="s">
        <v>44</v>
      </c>
      <c r="C19" s="82">
        <v>1000</v>
      </c>
      <c r="D19" s="90">
        <v>1000</v>
      </c>
      <c r="E19" s="79">
        <f t="shared" si="0"/>
        <v>8360</v>
      </c>
      <c r="F19" s="82">
        <v>2</v>
      </c>
      <c r="G19" s="16">
        <f t="shared" si="1"/>
        <v>16720</v>
      </c>
      <c r="H19" s="79">
        <f t="shared" si="2"/>
        <v>0</v>
      </c>
      <c r="I19" s="81"/>
      <c r="J19" s="16">
        <f t="shared" si="3"/>
        <v>0</v>
      </c>
      <c r="K19" s="85">
        <v>209</v>
      </c>
      <c r="L19" s="87"/>
      <c r="M19" s="17">
        <f t="shared" si="4"/>
        <v>1</v>
      </c>
      <c r="N19" s="18">
        <f t="shared" si="5"/>
        <v>2</v>
      </c>
      <c r="O19" s="19">
        <f t="shared" si="6"/>
        <v>2</v>
      </c>
      <c r="P19" s="20">
        <f t="shared" si="7"/>
        <v>4</v>
      </c>
      <c r="Q19" s="18">
        <f t="shared" si="8"/>
        <v>2</v>
      </c>
      <c r="R19" s="19">
        <f t="shared" si="9"/>
        <v>8</v>
      </c>
    </row>
    <row r="20" spans="1:18" ht="12.75">
      <c r="A20" s="15">
        <v>3</v>
      </c>
      <c r="B20" s="52" t="s">
        <v>45</v>
      </c>
      <c r="C20" s="82">
        <v>910</v>
      </c>
      <c r="D20" s="90">
        <v>1600</v>
      </c>
      <c r="E20" s="79">
        <f t="shared" si="0"/>
        <v>15200</v>
      </c>
      <c r="F20" s="82">
        <v>1</v>
      </c>
      <c r="G20" s="16">
        <f t="shared" si="1"/>
        <v>15200</v>
      </c>
      <c r="H20" s="79">
        <f t="shared" si="2"/>
        <v>0</v>
      </c>
      <c r="I20" s="81"/>
      <c r="J20" s="16">
        <f t="shared" si="3"/>
        <v>0</v>
      </c>
      <c r="K20" s="85">
        <v>380</v>
      </c>
      <c r="L20" s="87"/>
      <c r="M20" s="17">
        <f t="shared" si="4"/>
        <v>1.456</v>
      </c>
      <c r="N20" s="18">
        <f t="shared" si="5"/>
        <v>1</v>
      </c>
      <c r="O20" s="19">
        <f t="shared" si="6"/>
        <v>1.456</v>
      </c>
      <c r="P20" s="20">
        <f t="shared" si="7"/>
        <v>5.02</v>
      </c>
      <c r="Q20" s="18">
        <f t="shared" si="8"/>
        <v>1</v>
      </c>
      <c r="R20" s="19">
        <f t="shared" si="9"/>
        <v>5.02</v>
      </c>
    </row>
    <row r="21" spans="1:18" ht="12.75">
      <c r="A21" s="21"/>
      <c r="B21" s="53"/>
      <c r="C21" s="82"/>
      <c r="D21" s="90"/>
      <c r="E21" s="79">
        <f t="shared" si="0"/>
        <v>0</v>
      </c>
      <c r="F21" s="82"/>
      <c r="G21" s="16">
        <f t="shared" si="1"/>
        <v>0</v>
      </c>
      <c r="H21" s="79">
        <f t="shared" si="2"/>
        <v>0</v>
      </c>
      <c r="I21" s="81"/>
      <c r="J21" s="16">
        <f t="shared" si="3"/>
        <v>0</v>
      </c>
      <c r="K21" s="85"/>
      <c r="L21" s="87"/>
      <c r="M21" s="17">
        <f t="shared" si="4"/>
        <v>0</v>
      </c>
      <c r="N21" s="18">
        <f t="shared" si="5"/>
        <v>0</v>
      </c>
      <c r="O21" s="19">
        <f t="shared" si="6"/>
        <v>0</v>
      </c>
      <c r="P21" s="20">
        <f t="shared" si="7"/>
        <v>0</v>
      </c>
      <c r="Q21" s="18">
        <f t="shared" si="8"/>
        <v>0</v>
      </c>
      <c r="R21" s="19">
        <f t="shared" si="9"/>
        <v>0</v>
      </c>
    </row>
    <row r="22" spans="1:18" ht="12.75">
      <c r="A22" s="21"/>
      <c r="B22" s="53"/>
      <c r="C22" s="82"/>
      <c r="D22" s="90"/>
      <c r="E22" s="79">
        <f t="shared" si="0"/>
        <v>0</v>
      </c>
      <c r="F22" s="82"/>
      <c r="G22" s="16">
        <f t="shared" si="1"/>
        <v>0</v>
      </c>
      <c r="H22" s="79">
        <f t="shared" si="2"/>
        <v>0</v>
      </c>
      <c r="I22" s="81"/>
      <c r="J22" s="16">
        <f t="shared" si="3"/>
        <v>0</v>
      </c>
      <c r="K22" s="85"/>
      <c r="L22" s="87"/>
      <c r="M22" s="17">
        <f t="shared" si="4"/>
        <v>0</v>
      </c>
      <c r="N22" s="18">
        <f t="shared" si="5"/>
        <v>0</v>
      </c>
      <c r="O22" s="19">
        <f t="shared" si="6"/>
        <v>0</v>
      </c>
      <c r="P22" s="20">
        <f t="shared" si="7"/>
        <v>0</v>
      </c>
      <c r="Q22" s="18">
        <f t="shared" si="8"/>
        <v>0</v>
      </c>
      <c r="R22" s="19">
        <f t="shared" si="9"/>
        <v>0</v>
      </c>
    </row>
    <row r="23" spans="1:18" ht="13.5" thickBot="1">
      <c r="A23" s="22"/>
      <c r="B23" s="54"/>
      <c r="C23" s="83"/>
      <c r="D23" s="91"/>
      <c r="E23" s="79">
        <f t="shared" si="0"/>
        <v>0</v>
      </c>
      <c r="F23" s="83"/>
      <c r="G23" s="16">
        <f t="shared" si="1"/>
        <v>0</v>
      </c>
      <c r="H23" s="79">
        <f t="shared" si="2"/>
        <v>0</v>
      </c>
      <c r="I23" s="81"/>
      <c r="J23" s="16">
        <f t="shared" si="3"/>
        <v>0</v>
      </c>
      <c r="K23" s="85"/>
      <c r="L23" s="87"/>
      <c r="M23" s="17">
        <f t="shared" si="4"/>
        <v>0</v>
      </c>
      <c r="N23" s="18">
        <f t="shared" si="5"/>
        <v>0</v>
      </c>
      <c r="O23" s="19">
        <f t="shared" si="6"/>
        <v>0</v>
      </c>
      <c r="P23" s="20">
        <f t="shared" si="7"/>
        <v>0</v>
      </c>
      <c r="Q23" s="18">
        <f t="shared" si="8"/>
        <v>0</v>
      </c>
      <c r="R23" s="19">
        <f t="shared" si="9"/>
        <v>0</v>
      </c>
    </row>
    <row r="24" spans="1:18" ht="13.5" thickBot="1">
      <c r="A24" s="23"/>
      <c r="B24" s="24" t="s">
        <v>24</v>
      </c>
      <c r="C24" s="84"/>
      <c r="D24" s="92"/>
      <c r="E24" s="80"/>
      <c r="F24" s="84">
        <f>SUM(F18:F23)</f>
        <v>7</v>
      </c>
      <c r="G24" s="76">
        <f>SUM(G18:G23)</f>
        <v>138640</v>
      </c>
      <c r="H24" s="80"/>
      <c r="I24" s="84">
        <f>SUM(I18:I23)</f>
        <v>0</v>
      </c>
      <c r="J24" s="76">
        <f>SUM(J18:J23)</f>
        <v>0</v>
      </c>
      <c r="K24" s="86"/>
      <c r="L24" s="88"/>
      <c r="M24" s="25"/>
      <c r="N24" s="26"/>
      <c r="O24" s="27">
        <f>SUM(O18:O23)</f>
        <v>12.995999999999999</v>
      </c>
      <c r="P24" s="28"/>
      <c r="Q24" s="26"/>
      <c r="R24" s="27">
        <f>SUM(R18:R23)</f>
        <v>41.42</v>
      </c>
    </row>
    <row r="25" spans="1:10" ht="15">
      <c r="A25" s="44"/>
      <c r="B25" s="47" t="s">
        <v>25</v>
      </c>
      <c r="C25" s="46"/>
      <c r="D25" s="46"/>
      <c r="E25" s="46"/>
      <c r="F25" s="46"/>
      <c r="G25" s="46"/>
      <c r="H25" s="39"/>
      <c r="I25" s="39"/>
      <c r="J25" s="43"/>
    </row>
    <row r="26" spans="1:10" ht="15">
      <c r="A26" s="44" t="s">
        <v>11</v>
      </c>
      <c r="B26" s="46"/>
      <c r="C26" s="46"/>
      <c r="D26" s="46"/>
      <c r="E26" s="46"/>
      <c r="F26" s="46"/>
      <c r="G26" s="29">
        <f>G24*0.3</f>
        <v>41592</v>
      </c>
      <c r="H26" s="39"/>
      <c r="I26" s="56">
        <f>O24</f>
        <v>12.995999999999999</v>
      </c>
      <c r="J26" s="58" t="s">
        <v>12</v>
      </c>
    </row>
    <row r="27" spans="1:15" ht="15">
      <c r="A27" s="44" t="s">
        <v>10</v>
      </c>
      <c r="B27" s="46"/>
      <c r="C27" s="46"/>
      <c r="D27" s="46"/>
      <c r="E27" s="46"/>
      <c r="F27" s="46"/>
      <c r="G27" s="29">
        <v>0</v>
      </c>
      <c r="H27" s="39"/>
      <c r="I27" s="57">
        <f>F24</f>
        <v>7</v>
      </c>
      <c r="J27" s="58" t="s">
        <v>29</v>
      </c>
      <c r="M27" s="13" t="s">
        <v>20</v>
      </c>
      <c r="O27" s="13">
        <f>(G24-G26)/O24</f>
        <v>7467.528470298555</v>
      </c>
    </row>
    <row r="28" spans="1:10" ht="15.75" thickBot="1">
      <c r="A28" s="44" t="s">
        <v>7</v>
      </c>
      <c r="B28" s="46"/>
      <c r="C28" s="46"/>
      <c r="D28" s="46"/>
      <c r="E28" s="46"/>
      <c r="F28" s="46"/>
      <c r="G28" s="30">
        <v>14000</v>
      </c>
      <c r="H28" s="39"/>
      <c r="I28" s="56">
        <f>R24</f>
        <v>41.42</v>
      </c>
      <c r="J28" s="58" t="s">
        <v>32</v>
      </c>
    </row>
    <row r="29" spans="1:10" ht="15.75" thickBot="1">
      <c r="A29" s="48" t="s">
        <v>38</v>
      </c>
      <c r="B29" s="46"/>
      <c r="C29" s="46"/>
      <c r="D29" s="46"/>
      <c r="E29" s="46"/>
      <c r="F29" s="46"/>
      <c r="G29" s="11">
        <f>G24-G26+G27+G28+J24</f>
        <v>111048</v>
      </c>
      <c r="H29" s="39"/>
      <c r="I29" s="39"/>
      <c r="J29" s="43"/>
    </row>
    <row r="30" spans="1:10" ht="15">
      <c r="A30" s="44"/>
      <c r="B30" s="46"/>
      <c r="C30" s="46"/>
      <c r="D30" s="46"/>
      <c r="E30" s="46"/>
      <c r="F30" s="46"/>
      <c r="G30" s="9"/>
      <c r="H30" s="39"/>
      <c r="I30" s="39"/>
      <c r="J30" s="43"/>
    </row>
    <row r="31" spans="1:10" ht="15">
      <c r="A31" s="60"/>
      <c r="B31" s="61"/>
      <c r="C31" s="61"/>
      <c r="D31" s="61"/>
      <c r="E31" s="61"/>
      <c r="F31" s="61"/>
      <c r="G31" s="62"/>
      <c r="H31" s="61"/>
      <c r="I31" s="61"/>
      <c r="J31" s="43"/>
    </row>
    <row r="32" spans="1:10" ht="12.75">
      <c r="A32" s="63" t="s">
        <v>21</v>
      </c>
      <c r="B32" s="61"/>
      <c r="C32" s="61"/>
      <c r="D32" s="61"/>
      <c r="E32" s="61"/>
      <c r="F32" s="61"/>
      <c r="G32" s="61"/>
      <c r="H32" s="61"/>
      <c r="I32" s="61"/>
      <c r="J32" s="49"/>
    </row>
    <row r="33" spans="1:10" ht="12.75">
      <c r="A33" s="50" t="s">
        <v>40</v>
      </c>
      <c r="B33" s="61"/>
      <c r="C33" s="61"/>
      <c r="D33" s="61"/>
      <c r="E33" s="61"/>
      <c r="F33" s="61"/>
      <c r="G33" s="61"/>
      <c r="H33" s="61"/>
      <c r="I33" s="61"/>
      <c r="J33" s="49"/>
    </row>
    <row r="34" spans="1:10" ht="15" customHeight="1">
      <c r="A34" s="65" t="s">
        <v>39</v>
      </c>
      <c r="B34" s="64"/>
      <c r="C34" s="64"/>
      <c r="D34" s="64"/>
      <c r="E34" s="64"/>
      <c r="F34" s="64"/>
      <c r="G34" s="64"/>
      <c r="H34" s="64"/>
      <c r="I34" s="64"/>
      <c r="J34" s="49"/>
    </row>
    <row r="35" spans="1:10" ht="27.75" customHeight="1">
      <c r="A35" s="106" t="s">
        <v>46</v>
      </c>
      <c r="B35" s="107"/>
      <c r="C35" s="107"/>
      <c r="D35" s="107"/>
      <c r="E35" s="107"/>
      <c r="F35" s="107"/>
      <c r="G35" s="107"/>
      <c r="H35" s="107"/>
      <c r="I35" s="107"/>
      <c r="J35" s="49"/>
    </row>
    <row r="36" spans="1:10" ht="15" customHeight="1">
      <c r="A36" s="106" t="s">
        <v>33</v>
      </c>
      <c r="B36" s="107"/>
      <c r="C36" s="107"/>
      <c r="D36" s="107"/>
      <c r="E36" s="107"/>
      <c r="F36" s="107"/>
      <c r="G36" s="107"/>
      <c r="H36" s="107"/>
      <c r="I36" s="107"/>
      <c r="J36" s="49"/>
    </row>
    <row r="37" spans="1:10" ht="15" customHeight="1">
      <c r="A37" s="65" t="s">
        <v>34</v>
      </c>
      <c r="B37" s="66"/>
      <c r="C37" s="66"/>
      <c r="D37" s="66"/>
      <c r="E37" s="66"/>
      <c r="F37" s="66"/>
      <c r="G37" s="66"/>
      <c r="H37" s="66"/>
      <c r="I37" s="66"/>
      <c r="J37" s="49"/>
    </row>
    <row r="38" spans="1:10" ht="15" customHeight="1">
      <c r="A38" s="65" t="s">
        <v>35</v>
      </c>
      <c r="B38" s="75"/>
      <c r="C38" s="75"/>
      <c r="D38" s="75"/>
      <c r="E38" s="75"/>
      <c r="F38" s="75"/>
      <c r="G38" s="75"/>
      <c r="H38" s="75"/>
      <c r="I38" s="75"/>
      <c r="J38" s="49"/>
    </row>
    <row r="39" spans="1:10" ht="15" customHeight="1">
      <c r="A39" s="106" t="s">
        <v>36</v>
      </c>
      <c r="B39" s="108"/>
      <c r="C39" s="108"/>
      <c r="D39" s="108"/>
      <c r="E39" s="108"/>
      <c r="F39" s="108"/>
      <c r="G39" s="108"/>
      <c r="H39" s="108"/>
      <c r="I39" s="108"/>
      <c r="J39" s="49"/>
    </row>
    <row r="40" spans="1:10" ht="15" customHeight="1">
      <c r="A40" s="106" t="s">
        <v>37</v>
      </c>
      <c r="B40" s="108"/>
      <c r="C40" s="108"/>
      <c r="D40" s="108"/>
      <c r="E40" s="108"/>
      <c r="F40" s="108"/>
      <c r="G40" s="108"/>
      <c r="H40" s="108"/>
      <c r="I40" s="108"/>
      <c r="J40" s="49"/>
    </row>
    <row r="41" spans="1:10" ht="12.75">
      <c r="A41" s="63"/>
      <c r="B41" s="61"/>
      <c r="C41" s="61"/>
      <c r="D41" s="61"/>
      <c r="E41" s="61"/>
      <c r="F41" s="61"/>
      <c r="G41" s="61"/>
      <c r="H41" s="61"/>
      <c r="I41" s="61"/>
      <c r="J41" s="49"/>
    </row>
    <row r="42" spans="1:10" ht="12.75">
      <c r="A42" s="67" t="s">
        <v>22</v>
      </c>
      <c r="B42" s="68"/>
      <c r="C42" s="68"/>
      <c r="D42" s="69">
        <v>0.7</v>
      </c>
      <c r="E42" s="68"/>
      <c r="F42" s="68"/>
      <c r="G42" s="61"/>
      <c r="H42" s="61"/>
      <c r="I42" s="61"/>
      <c r="J42" s="49"/>
    </row>
    <row r="43" spans="1:10" ht="12.75">
      <c r="A43" s="67" t="s">
        <v>23</v>
      </c>
      <c r="B43" s="68"/>
      <c r="C43" s="68"/>
      <c r="D43" s="70" t="s">
        <v>50</v>
      </c>
      <c r="E43" s="68"/>
      <c r="F43" s="68"/>
      <c r="G43" s="61"/>
      <c r="H43" s="61"/>
      <c r="I43" s="61"/>
      <c r="J43" s="49"/>
    </row>
    <row r="44" spans="1:10" ht="12.75">
      <c r="A44" s="71"/>
      <c r="B44" s="72"/>
      <c r="C44" s="61"/>
      <c r="D44" s="61"/>
      <c r="E44" s="61"/>
      <c r="F44" s="61"/>
      <c r="G44" s="61"/>
      <c r="H44" s="61"/>
      <c r="I44" s="61"/>
      <c r="J44" s="49"/>
    </row>
    <row r="45" spans="1:10" ht="12.75">
      <c r="A45" s="67" t="s">
        <v>26</v>
      </c>
      <c r="B45" s="72"/>
      <c r="C45" s="61"/>
      <c r="D45" s="61"/>
      <c r="E45" s="61"/>
      <c r="F45" s="61"/>
      <c r="G45" s="61"/>
      <c r="H45" s="61"/>
      <c r="I45" s="61"/>
      <c r="J45" s="49"/>
    </row>
    <row r="46" spans="1:10" ht="12.75">
      <c r="A46" s="67" t="s">
        <v>47</v>
      </c>
      <c r="B46" s="72"/>
      <c r="C46" s="61"/>
      <c r="D46" s="61"/>
      <c r="E46" s="61"/>
      <c r="F46" s="61"/>
      <c r="G46" s="61"/>
      <c r="H46" s="68" t="s">
        <v>30</v>
      </c>
      <c r="I46" s="61"/>
      <c r="J46" s="78">
        <v>1</v>
      </c>
    </row>
    <row r="47" spans="1:10" ht="13.5" thickBot="1">
      <c r="A47" s="73"/>
      <c r="B47" s="74"/>
      <c r="C47" s="74"/>
      <c r="D47" s="74"/>
      <c r="E47" s="74"/>
      <c r="F47" s="74"/>
      <c r="G47" s="74"/>
      <c r="H47" s="74"/>
      <c r="I47" s="74"/>
      <c r="J47" s="51"/>
    </row>
  </sheetData>
  <mergeCells count="10">
    <mergeCell ref="A36:I36"/>
    <mergeCell ref="A39:I39"/>
    <mergeCell ref="A40:I40"/>
    <mergeCell ref="A35:I35"/>
    <mergeCell ref="E16:G16"/>
    <mergeCell ref="H16:J16"/>
    <mergeCell ref="A16:A17"/>
    <mergeCell ref="B16:B17"/>
    <mergeCell ref="C16:C17"/>
    <mergeCell ref="D16:D17"/>
  </mergeCells>
  <printOptions/>
  <pageMargins left="0.9448818897637796" right="0.2362204724409449" top="0.11811023622047245" bottom="0.0787401574803149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Стройбазис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Customer</cp:lastModifiedBy>
  <cp:lastPrinted>2010-01-06T12:45:01Z</cp:lastPrinted>
  <dcterms:created xsi:type="dcterms:W3CDTF">2008-12-15T13:51:48Z</dcterms:created>
  <dcterms:modified xsi:type="dcterms:W3CDTF">2010-01-06T12:46:14Z</dcterms:modified>
  <cp:category/>
  <cp:version/>
  <cp:contentType/>
  <cp:contentStatus/>
</cp:coreProperties>
</file>